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<sst xmlns="http://schemas.openxmlformats.org/spreadsheetml/2006/main" count="29" uniqueCount="27">
  <si>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NUDURA Radius Wall Calculation Spreadsheet</t>
  </si>
  <si>
    <t>Data Input:</t>
  </si>
  <si>
    <t>Enter Degrees of Turn of Radius here &gt;</t>
  </si>
  <si>
    <t>Enter Total Courses of Form Units in wall here &gt;</t>
  </si>
  <si>
    <t>Difference: Outside - Inside  (in inches) =</t>
  </si>
  <si>
    <t>Total Length of   Inside Wall (in inches) =</t>
  </si>
  <si>
    <t>Total Length of Outside Wall (in inches) =</t>
  </si>
  <si>
    <t>Total 8 Inch Segments of Outside Wall   =</t>
  </si>
  <si>
    <t>Total Radius Forms per Course  (nearest 1/2 unit)=</t>
  </si>
  <si>
    <t>Total Forms Required for Order  (full units) =</t>
  </si>
  <si>
    <t xml:space="preserve">Interior Cut Segment Width per web space (in)=  </t>
  </si>
  <si>
    <t>Interior Ins. Segment Width per web space (in) =</t>
  </si>
  <si>
    <t>or</t>
  </si>
  <si>
    <t>Feet</t>
  </si>
  <si>
    <t>Inches</t>
  </si>
  <si>
    <t>Data Output:</t>
  </si>
  <si>
    <t>Enter  Outside Radius (in inches) - here &gt;</t>
  </si>
  <si>
    <t>Enter  O/A Form Thickness (in Inches) here &gt;</t>
  </si>
  <si>
    <t>Order Date</t>
  </si>
  <si>
    <t>Distributor</t>
  </si>
  <si>
    <t>P.O.Number</t>
  </si>
  <si>
    <t>Client Name</t>
  </si>
  <si>
    <t>Shipping Address</t>
  </si>
  <si>
    <t>City</t>
  </si>
  <si>
    <t>Postal Code</t>
  </si>
  <si>
    <t>actual</t>
  </si>
  <si>
    <t>Inside Radius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</si>
</sst>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1">
    <font>
      <sz val="10"/>
      <name val="Arial"/>
      <family val="0"/>
    </font>
    <font>
      <sz val="12"/>
      <name val="Tahoma"/>
      <family val="2"/>
    </font>
    <font>
      <sz val="20"/>
      <name val="Tahoma"/>
      <family val="2"/>
    </font>
    <font>
      <sz val="20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164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" fontId="5" fillId="33" borderId="0" xfId="0" applyNumberFormat="1" applyFont="1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2</xdr:row>
      <xdr:rowOff>9525</xdr:rowOff>
    </xdr:from>
    <xdr:to>
      <xdr:col>0</xdr:col>
      <xdr:colOff>3667125</xdr:colOff>
      <xdr:row>6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90525"/>
          <a:ext cx="3257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713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55.00390625" style="0" customWidth="1"/>
    <col min="2" max="2" width="29.8515625" style="0" customWidth="1"/>
    <col min="5" max="5" width="9.7109375" style="0" bestFit="1" customWidth="1"/>
  </cols>
  <sheetData>
    <row r="1" s="1" customFormat="1" ht="15" thickBot="1"/>
    <row r="2" spans="2:6" s="1" customFormat="1" ht="15" thickBot="1">
      <c r="B2" s="13" t="s">
        <v>18</v>
      </c>
      <c r="C2" s="14"/>
      <c r="D2" s="15"/>
      <c r="E2" s="15"/>
      <c r="F2" s="16"/>
    </row>
    <row r="3" spans="2:6" s="1" customFormat="1" ht="15.75" thickBot="1">
      <c r="B3" s="13" t="s">
        <v>19</v>
      </c>
      <c r="C3" s="14"/>
      <c r="D3" s="15"/>
      <c r="E3" s="15"/>
      <c r="F3" s="16"/>
    </row>
    <row r="4" spans="2:6" s="1" customFormat="1" ht="15.75" thickBot="1">
      <c r="B4" s="13" t="s">
        <v>20</v>
      </c>
      <c r="C4" s="14"/>
      <c r="D4" s="15"/>
      <c r="E4" s="15"/>
      <c r="F4" s="16"/>
    </row>
    <row r="5" spans="2:6" s="1" customFormat="1" ht="15.75" thickBot="1">
      <c r="B5" s="13" t="s">
        <v>21</v>
      </c>
      <c r="C5" s="14"/>
      <c r="D5" s="15"/>
      <c r="E5" s="15"/>
      <c r="F5" s="16"/>
    </row>
    <row r="6" spans="2:6" s="1" customFormat="1" ht="15.75" thickBot="1">
      <c r="B6" s="13" t="s">
        <v>22</v>
      </c>
      <c r="C6" s="14"/>
      <c r="D6" s="15"/>
      <c r="E6" s="15"/>
      <c r="F6" s="16"/>
    </row>
    <row r="7" spans="2:6" s="1" customFormat="1" ht="15.75" thickBot="1">
      <c r="B7" s="13" t="s">
        <v>23</v>
      </c>
      <c r="C7" s="14"/>
      <c r="D7" s="15"/>
      <c r="E7" s="15"/>
      <c r="F7" s="16"/>
    </row>
    <row r="8" spans="2:6" s="1" customFormat="1" ht="15" thickBot="1">
      <c r="B8" s="13" t="s">
        <v>24</v>
      </c>
      <c r="C8" s="17"/>
      <c r="D8" s="18"/>
      <c r="E8" s="18"/>
      <c r="F8" s="19"/>
    </row>
    <row r="9" s="1" customFormat="1" ht="15" customHeight="1"/>
    <row r="10" ht="15" customHeight="1"/>
    <row r="11" spans="1:26" s="3" customFormat="1" ht="24.75">
      <c r="A11" s="2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>
      <c r="A13" s="4" t="s">
        <v>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thickBot="1">
      <c r="A15" s="1" t="s">
        <v>16</v>
      </c>
      <c r="B15" s="9">
        <v>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thickBot="1">
      <c r="A16" s="1" t="s">
        <v>17</v>
      </c>
      <c r="B16" s="9">
        <v>11.25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thickBot="1">
      <c r="A17" s="1" t="s">
        <v>26</v>
      </c>
      <c r="B17" s="9">
        <f>B15-B16</f>
        <v>-11.25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thickBot="1">
      <c r="A18" s="1" t="s">
        <v>2</v>
      </c>
      <c r="B18" s="9">
        <v>90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thickBot="1">
      <c r="A19" s="1" t="s">
        <v>3</v>
      </c>
      <c r="B19" s="9">
        <v>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>
      <c r="A21" s="4" t="s">
        <v>15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>
      <c r="A22" s="1"/>
      <c r="B22" s="1"/>
      <c r="C22" s="1"/>
      <c r="D22" s="6" t="s">
        <v>13</v>
      </c>
      <c r="E22" s="6" t="s">
        <v>14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>
      <c r="A23" s="1" t="s">
        <v>6</v>
      </c>
      <c r="B23" s="7">
        <f>(2*3.14159*B15)*(B18/360)</f>
        <v>0</v>
      </c>
      <c r="C23" s="5" t="s">
        <v>12</v>
      </c>
      <c r="D23" s="8">
        <f>ROUNDDOWN(B23/12,0)</f>
        <v>0</v>
      </c>
      <c r="E23" s="7">
        <f>(B23-(D23*12))</f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>
      <c r="A24" s="1" t="s">
        <v>5</v>
      </c>
      <c r="B24" s="7">
        <f>(2*3.14159*B17)*(B18/360)</f>
        <v>-17.671443749999998</v>
      </c>
      <c r="C24" s="5" t="s">
        <v>12</v>
      </c>
      <c r="D24" s="8">
        <f>ROUNDDOWN(B24/12,0)</f>
        <v>-1</v>
      </c>
      <c r="E24" s="7">
        <f>(B24-(D24*12))</f>
        <v>-5.671443749999998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>
      <c r="A25" s="1" t="s">
        <v>4</v>
      </c>
      <c r="B25" s="7">
        <f>B23-B24</f>
        <v>17.671443749999998</v>
      </c>
      <c r="C25" s="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>
      <c r="A26" s="1" t="s">
        <v>7</v>
      </c>
      <c r="B26" s="12">
        <f>D26</f>
        <v>0</v>
      </c>
      <c r="C26" s="5" t="s">
        <v>25</v>
      </c>
      <c r="D26" s="1">
        <f>B23/8</f>
        <v>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>
      <c r="A27" s="1" t="s">
        <v>10</v>
      </c>
      <c r="B27" s="7" t="e">
        <f>B25/B26</f>
        <v>#DIV/0!</v>
      </c>
      <c r="C27" s="5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>
      <c r="A28" s="1" t="s">
        <v>11</v>
      </c>
      <c r="B28" s="7" t="e">
        <f>8-B27</f>
        <v>#DIV/0!</v>
      </c>
      <c r="C28" s="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>
      <c r="A29" s="1" t="s">
        <v>8</v>
      </c>
      <c r="B29" s="8">
        <f>IF(D29-INT(D29)&lt;0.5,INT(D29)+0.5,INT(D29)+1)</f>
        <v>0.5</v>
      </c>
      <c r="C29" s="5" t="s">
        <v>25</v>
      </c>
      <c r="D29" s="1">
        <f>B23/96</f>
        <v>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>
      <c r="A30" s="1" t="s">
        <v>9</v>
      </c>
      <c r="B30" s="8">
        <f>B29*B19</f>
        <v>0.5</v>
      </c>
      <c r="C30" s="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s="11" customFormat="1" ht="1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</sheetData>
  <sheetProtection/>
  <mergeCells count="7">
    <mergeCell ref="C6:F6"/>
    <mergeCell ref="C7:F7"/>
    <mergeCell ref="C8:F8"/>
    <mergeCell ref="C2:F2"/>
    <mergeCell ref="C3:F3"/>
    <mergeCell ref="C4:F4"/>
    <mergeCell ref="C5:F5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Keven Rector NUDURA Corporation</dc:creator>
  <cp:keywords/>
  <dc:description/>
  <cp:lastModifiedBy>Manno, Anne E.</cp:lastModifiedBy>
  <cp:lastPrinted>2005-10-14T06:12:27Z</cp:lastPrinted>
  <dcterms:created xsi:type="dcterms:W3CDTF">2005-10-14T04:52:05Z</dcterms:created>
  <dcterms:modified xsi:type="dcterms:W3CDTF">2021-09-15T22:55:44Z</dcterms:modified>
  <cp:category/>
  <cp:version/>
  <cp:contentType/>
  <cp:contentStatus/>
</cp:coreProperties>
</file>